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7720" windowHeight="16900" activeTab="0"/>
  </bookViews>
  <sheets>
    <sheet name="Blad1" sheetId="1" r:id="rId1"/>
  </sheets>
  <definedNames>
    <definedName name="_xlnm.Print_Area" localSheetId="0">'Blad1'!$A$1:$L$28</definedName>
  </definedNames>
  <calcPr fullCalcOnLoad="1"/>
</workbook>
</file>

<file path=xl/sharedStrings.xml><?xml version="1.0" encoding="utf-8"?>
<sst xmlns="http://schemas.openxmlformats.org/spreadsheetml/2006/main" count="30" uniqueCount="22">
  <si>
    <t>Begin</t>
  </si>
  <si>
    <t>Eind</t>
  </si>
  <si>
    <t>RUSTTIJDEN</t>
  </si>
  <si>
    <t>HAVEN / POSITIE</t>
  </si>
  <si>
    <t>Controle duur rustperiode</t>
  </si>
  <si>
    <t>Controle duur rusttijd</t>
  </si>
  <si>
    <r>
      <t xml:space="preserve">Duur van de rusttijd </t>
    </r>
    <r>
      <rPr>
        <i/>
        <sz val="14"/>
        <color indexed="8"/>
        <rFont val="Calibri"/>
        <family val="0"/>
      </rPr>
      <t>[uu:mm]</t>
    </r>
  </si>
  <si>
    <t>ANKERPERIODE(N)</t>
  </si>
  <si>
    <t xml:space="preserve"> (stilliggend voor anker)</t>
  </si>
  <si>
    <t>Enkhuizen</t>
  </si>
  <si>
    <r>
      <t xml:space="preserve">Datum 
</t>
    </r>
    <r>
      <rPr>
        <i/>
        <sz val="14"/>
        <color indexed="8"/>
        <rFont val="Calibri"/>
        <family val="0"/>
      </rPr>
      <t>[dd-mm]</t>
    </r>
  </si>
  <si>
    <r>
      <t xml:space="preserve">Tijd 
</t>
    </r>
    <r>
      <rPr>
        <i/>
        <sz val="14"/>
        <color indexed="8"/>
        <rFont val="Calibri"/>
        <family val="0"/>
      </rPr>
      <t>[uu:mm]</t>
    </r>
  </si>
  <si>
    <t>RUSTTIJDEN en ANKERPERIODE(N)</t>
  </si>
  <si>
    <t>Iedere deelnemer dient tijdens de 200 Myls ‘SOLO’ minimaal 27 uur rusttijd te nemen,</t>
  </si>
  <si>
    <t>daarbinnen tenminste drie maal afzonderlijk een aaneengesloten rusttijd van minimaal 7 uur.</t>
  </si>
  <si>
    <t>Minstens 1 keer moet in één van deze aaneengesloten rusttijden, van minimaal 7 uur,</t>
  </si>
  <si>
    <t>tenminste 6 uur onafgebroken worden geankerd.</t>
  </si>
  <si>
    <t>ANKERPERIODE</t>
  </si>
  <si>
    <t>Geef in bovenstaande tabel met een getekend ankersymbool aan waar je geankerd hebt.</t>
  </si>
  <si>
    <t>Duur</t>
  </si>
  <si>
    <r>
      <t xml:space="preserve">Duur van de ankertijd </t>
    </r>
    <r>
      <rPr>
        <i/>
        <sz val="14"/>
        <color indexed="8"/>
        <rFont val="Calibri"/>
        <family val="0"/>
      </rPr>
      <t>[uu:mm]</t>
    </r>
  </si>
  <si>
    <t>Totale rusttijd</t>
  </si>
</sst>
</file>

<file path=xl/styles.xml><?xml version="1.0" encoding="utf-8"?>
<styleSheet xmlns="http://schemas.openxmlformats.org/spreadsheetml/2006/main">
  <numFmts count="3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h:mm:ss"/>
    <numFmt numFmtId="181" formatCode="[h]:mm:ss;@"/>
    <numFmt numFmtId="182" formatCode="mmm/yyyy"/>
    <numFmt numFmtId="183" formatCode="dd/mmm/yyyy"/>
    <numFmt numFmtId="184" formatCode="d/mmm/yy"/>
    <numFmt numFmtId="185" formatCode="d/mmm/yyyy"/>
    <numFmt numFmtId="186" formatCode="h:mm"/>
    <numFmt numFmtId="187" formatCode="[$-F400]h:mm:ss\ AM/PM"/>
    <numFmt numFmtId="188" formatCode="dd/mm/yyyy"/>
    <numFmt numFmtId="189" formatCode="0.000"/>
    <numFmt numFmtId="190" formatCode="0.0000"/>
    <numFmt numFmtId="191" formatCode="0.00000"/>
    <numFmt numFmtId="192" formatCode="0.000000"/>
    <numFmt numFmtId="193" formatCode="0.0000000"/>
  </numFmts>
  <fonts count="4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0"/>
      <color indexed="8"/>
      <name val="Calibri"/>
      <family val="0"/>
    </font>
    <font>
      <b/>
      <u val="single"/>
      <sz val="14"/>
      <color indexed="8"/>
      <name val="Calibri"/>
      <family val="0"/>
    </font>
    <font>
      <i/>
      <sz val="14"/>
      <color indexed="8"/>
      <name val="Calibri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Calibri"/>
      <family val="2"/>
    </font>
    <font>
      <b/>
      <sz val="14"/>
      <color indexed="8"/>
      <name val="Calibri"/>
      <family val="0"/>
    </font>
    <font>
      <sz val="14"/>
      <color indexed="10"/>
      <name val="Arial"/>
      <family val="0"/>
    </font>
    <font>
      <sz val="14"/>
      <color indexed="10"/>
      <name val="Calibri"/>
      <family val="0"/>
    </font>
    <font>
      <sz val="14"/>
      <color indexed="9"/>
      <name val="Calibri"/>
      <family val="0"/>
    </font>
    <font>
      <sz val="14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6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23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0" fillId="28" borderId="7" applyNumberFormat="0" applyFont="0" applyAlignment="0" applyProtection="0"/>
    <xf numFmtId="0" fontId="25" fillId="29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22" fontId="2" fillId="0" borderId="0" xfId="0" applyNumberFormat="1" applyFont="1" applyAlignment="1" applyProtection="1">
      <alignment vertical="center"/>
      <protection/>
    </xf>
    <xf numFmtId="21" fontId="2" fillId="0" borderId="0" xfId="0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/>
      <protection/>
    </xf>
    <xf numFmtId="46" fontId="1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183" fontId="2" fillId="0" borderId="17" xfId="0" applyNumberFormat="1" applyFont="1" applyBorder="1" applyAlignment="1" applyProtection="1">
      <alignment horizontal="center" vertical="center"/>
      <protection locked="0"/>
    </xf>
    <xf numFmtId="183" fontId="2" fillId="0" borderId="20" xfId="0" applyNumberFormat="1" applyFont="1" applyBorder="1" applyAlignment="1" applyProtection="1">
      <alignment horizontal="center" vertical="center"/>
      <protection locked="0"/>
    </xf>
    <xf numFmtId="180" fontId="2" fillId="0" borderId="18" xfId="0" applyNumberFormat="1" applyFont="1" applyBorder="1" applyAlignment="1" applyProtection="1">
      <alignment horizontal="center" vertical="center"/>
      <protection locked="0"/>
    </xf>
    <xf numFmtId="180" fontId="2" fillId="0" borderId="21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 wrapText="1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2" fillId="0" borderId="26" xfId="0" applyFont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187" fontId="2" fillId="0" borderId="18" xfId="0" applyNumberFormat="1" applyFont="1" applyBorder="1" applyAlignment="1" applyProtection="1">
      <alignment horizontal="center" vertical="center"/>
      <protection locked="0"/>
    </xf>
    <xf numFmtId="187" fontId="2" fillId="0" borderId="22" xfId="0" applyNumberFormat="1" applyFont="1" applyBorder="1" applyAlignment="1" applyProtection="1">
      <alignment horizontal="center" vertical="center"/>
      <protection locked="0"/>
    </xf>
    <xf numFmtId="187" fontId="2" fillId="0" borderId="21" xfId="0" applyNumberFormat="1" applyFont="1" applyBorder="1" applyAlignment="1" applyProtection="1">
      <alignment horizontal="center" vertical="center"/>
      <protection locked="0"/>
    </xf>
    <xf numFmtId="188" fontId="2" fillId="0" borderId="17" xfId="0" applyNumberFormat="1" applyFont="1" applyBorder="1" applyAlignment="1" applyProtection="1">
      <alignment horizontal="center" vertical="center"/>
      <protection locked="0"/>
    </xf>
    <xf numFmtId="188" fontId="2" fillId="0" borderId="20" xfId="0" applyNumberFormat="1" applyFont="1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/>
      <protection/>
    </xf>
    <xf numFmtId="193" fontId="0" fillId="0" borderId="0" xfId="0" applyNumberFormat="1" applyAlignment="1" applyProtection="1">
      <alignment/>
      <protection/>
    </xf>
    <xf numFmtId="0" fontId="0" fillId="0" borderId="31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/>
    </xf>
    <xf numFmtId="180" fontId="2" fillId="0" borderId="10" xfId="0" applyNumberFormat="1" applyFont="1" applyBorder="1" applyAlignment="1" applyProtection="1">
      <alignment horizontal="center" vertical="center"/>
      <protection locked="0"/>
    </xf>
    <xf numFmtId="180" fontId="2" fillId="0" borderId="32" xfId="0" applyNumberFormat="1" applyFont="1" applyBorder="1" applyAlignment="1" applyProtection="1">
      <alignment horizontal="center" vertical="center"/>
      <protection locked="0"/>
    </xf>
    <xf numFmtId="180" fontId="2" fillId="0" borderId="33" xfId="0" applyNumberFormat="1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183" fontId="2" fillId="0" borderId="34" xfId="0" applyNumberFormat="1" applyFont="1" applyBorder="1" applyAlignment="1" applyProtection="1">
      <alignment horizontal="center" vertical="center"/>
      <protection locked="0"/>
    </xf>
    <xf numFmtId="183" fontId="2" fillId="0" borderId="35" xfId="0" applyNumberFormat="1" applyFont="1" applyBorder="1" applyAlignment="1" applyProtection="1">
      <alignment horizontal="center" vertical="center"/>
      <protection locked="0"/>
    </xf>
    <xf numFmtId="183" fontId="2" fillId="0" borderId="36" xfId="0" applyNumberFormat="1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right" vertical="center"/>
      <protection/>
    </xf>
    <xf numFmtId="0" fontId="2" fillId="0" borderId="31" xfId="0" applyFont="1" applyBorder="1" applyAlignment="1" applyProtection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38" xfId="0" applyFont="1" applyBorder="1" applyAlignment="1" applyProtection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12" fillId="0" borderId="40" xfId="0" applyFont="1" applyBorder="1" applyAlignment="1" applyProtection="1">
      <alignment horizontal="center" vertical="center" wrapText="1"/>
      <protection/>
    </xf>
    <xf numFmtId="0" fontId="12" fillId="0" borderId="41" xfId="0" applyFont="1" applyBorder="1" applyAlignment="1" applyProtection="1">
      <alignment horizontal="center" vertical="center" wrapText="1"/>
      <protection/>
    </xf>
    <xf numFmtId="0" fontId="12" fillId="0" borderId="42" xfId="0" applyFont="1" applyBorder="1" applyAlignment="1" applyProtection="1">
      <alignment horizontal="center" vertical="center" wrapText="1"/>
      <protection/>
    </xf>
    <xf numFmtId="0" fontId="12" fillId="0" borderId="43" xfId="0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/>
      <protection/>
    </xf>
    <xf numFmtId="0" fontId="12" fillId="0" borderId="45" xfId="0" applyFont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/>
    </xf>
    <xf numFmtId="181" fontId="2" fillId="0" borderId="19" xfId="0" applyNumberFormat="1" applyFont="1" applyBorder="1" applyAlignment="1" applyProtection="1">
      <alignment horizontal="center" vertical="center"/>
      <protection/>
    </xf>
    <xf numFmtId="181" fontId="2" fillId="0" borderId="46" xfId="0" applyNumberFormat="1" applyFont="1" applyBorder="1" applyAlignment="1" applyProtection="1">
      <alignment horizontal="center" vertical="center"/>
      <protection/>
    </xf>
    <xf numFmtId="181" fontId="2" fillId="0" borderId="47" xfId="0" applyNumberFormat="1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right" vertical="center"/>
      <protection/>
    </xf>
    <xf numFmtId="180" fontId="2" fillId="0" borderId="19" xfId="0" applyNumberFormat="1" applyFont="1" applyBorder="1" applyAlignment="1" applyProtection="1">
      <alignment horizontal="center" vertical="center"/>
      <protection/>
    </xf>
    <xf numFmtId="180" fontId="2" fillId="0" borderId="46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showGridLines="0" showZeros="0" tabSelected="1" zoomScale="69" zoomScaleNormal="69" workbookViewId="0" topLeftCell="A1">
      <selection activeCell="E17" sqref="E17"/>
    </sheetView>
  </sheetViews>
  <sheetFormatPr defaultColWidth="8.8515625" defaultRowHeight="15"/>
  <cols>
    <col min="1" max="1" width="4.8515625" style="3" customWidth="1"/>
    <col min="2" max="2" width="23.7109375" style="3" customWidth="1"/>
    <col min="3" max="3" width="14.28125" style="3" customWidth="1"/>
    <col min="4" max="4" width="10.7109375" style="3" customWidth="1"/>
    <col min="5" max="5" width="14.28125" style="3" customWidth="1"/>
    <col min="6" max="6" width="10.7109375" style="3" customWidth="1"/>
    <col min="7" max="7" width="14.28125" style="3" customWidth="1"/>
    <col min="8" max="8" width="10.7109375" style="3" customWidth="1"/>
    <col min="9" max="9" width="19.7109375" style="3" customWidth="1"/>
    <col min="10" max="10" width="14.28125" style="3" customWidth="1"/>
    <col min="11" max="11" width="10.7109375" style="3" customWidth="1"/>
    <col min="12" max="12" width="27.8515625" style="3" customWidth="1"/>
    <col min="13" max="13" width="10.28125" style="3" hidden="1" customWidth="1"/>
    <col min="14" max="14" width="0" style="5" hidden="1" customWidth="1"/>
    <col min="15" max="15" width="28.421875" style="3" hidden="1" customWidth="1"/>
    <col min="16" max="16" width="15.421875" style="3" hidden="1" customWidth="1"/>
    <col min="17" max="17" width="47.140625" style="6" customWidth="1"/>
    <col min="18" max="18" width="53.140625" style="3" customWidth="1"/>
    <col min="19" max="20" width="8.8515625" style="3" customWidth="1"/>
    <col min="21" max="21" width="12.7109375" style="3" bestFit="1" customWidth="1"/>
    <col min="22" max="16384" width="8.8515625" style="3" customWidth="1"/>
  </cols>
  <sheetData>
    <row r="1" ht="18">
      <c r="D1" s="4" t="s">
        <v>12</v>
      </c>
    </row>
    <row r="2" ht="18">
      <c r="D2" s="4"/>
    </row>
    <row r="3" spans="2:3" ht="18">
      <c r="B3" s="7" t="s">
        <v>13</v>
      </c>
      <c r="C3" s="4"/>
    </row>
    <row r="4" spans="2:3" ht="18">
      <c r="B4" s="7" t="s">
        <v>14</v>
      </c>
      <c r="C4" s="4"/>
    </row>
    <row r="6" ht="18">
      <c r="B6" s="7" t="s">
        <v>15</v>
      </c>
    </row>
    <row r="7" ht="18">
      <c r="B7" s="7" t="s">
        <v>16</v>
      </c>
    </row>
    <row r="8" ht="18.75" thickBot="1">
      <c r="D8" s="4"/>
    </row>
    <row r="9" spans="1:13" ht="42.75" customHeight="1" thickBot="1">
      <c r="A9" s="4"/>
      <c r="C9" s="46" t="s">
        <v>2</v>
      </c>
      <c r="D9" s="48"/>
      <c r="E9" s="48"/>
      <c r="F9" s="48"/>
      <c r="G9" s="48"/>
      <c r="H9" s="48"/>
      <c r="I9" s="48"/>
      <c r="J9" s="48"/>
      <c r="K9" s="48"/>
      <c r="L9" s="49"/>
      <c r="M9" s="8"/>
    </row>
    <row r="10" spans="1:23" ht="42.75" customHeight="1">
      <c r="A10" s="4"/>
      <c r="C10" s="9"/>
      <c r="D10" s="10"/>
      <c r="E10" s="76" t="s">
        <v>7</v>
      </c>
      <c r="F10" s="77"/>
      <c r="G10" s="77"/>
      <c r="H10" s="77"/>
      <c r="I10" s="78"/>
      <c r="J10" s="10"/>
      <c r="K10" s="10"/>
      <c r="L10" s="11"/>
      <c r="M10" s="8"/>
      <c r="O10" s="3" t="s">
        <v>4</v>
      </c>
      <c r="P10" s="12"/>
      <c r="R10" s="13" t="s">
        <v>5</v>
      </c>
      <c r="S10" s="12"/>
      <c r="T10" s="12"/>
      <c r="U10" s="12"/>
      <c r="V10" s="12"/>
      <c r="W10" s="12"/>
    </row>
    <row r="11" spans="3:23" ht="27.75" customHeight="1" thickBot="1">
      <c r="C11" s="14"/>
      <c r="D11" s="15"/>
      <c r="E11" s="73" t="s">
        <v>8</v>
      </c>
      <c r="F11" s="74"/>
      <c r="G11" s="74"/>
      <c r="H11" s="74"/>
      <c r="I11" s="75"/>
      <c r="J11" s="16"/>
      <c r="K11" s="15"/>
      <c r="L11" s="17"/>
      <c r="P11" s="12"/>
      <c r="R11" s="12"/>
      <c r="S11" s="12"/>
      <c r="T11" s="12"/>
      <c r="U11" s="12"/>
      <c r="V11" s="12"/>
      <c r="W11" s="12"/>
    </row>
    <row r="12" spans="2:23" ht="18">
      <c r="B12" s="36" t="s">
        <v>3</v>
      </c>
      <c r="C12" s="42" t="s">
        <v>0</v>
      </c>
      <c r="D12" s="47"/>
      <c r="E12" s="71" t="s">
        <v>0</v>
      </c>
      <c r="F12" s="72"/>
      <c r="G12" s="71" t="s">
        <v>1</v>
      </c>
      <c r="H12" s="72"/>
      <c r="I12" s="80" t="s">
        <v>19</v>
      </c>
      <c r="J12" s="62" t="s">
        <v>1</v>
      </c>
      <c r="K12" s="43"/>
      <c r="L12" s="39" t="s">
        <v>6</v>
      </c>
      <c r="P12" s="12"/>
      <c r="R12" s="12"/>
      <c r="S12" s="12"/>
      <c r="T12" s="12"/>
      <c r="U12" s="12"/>
      <c r="V12" s="12"/>
      <c r="W12" s="12"/>
    </row>
    <row r="13" spans="2:23" ht="18">
      <c r="B13" s="37"/>
      <c r="C13" s="44"/>
      <c r="D13" s="57"/>
      <c r="E13" s="70"/>
      <c r="F13" s="69"/>
      <c r="G13" s="70"/>
      <c r="H13" s="69"/>
      <c r="I13" s="79"/>
      <c r="J13" s="57"/>
      <c r="K13" s="45"/>
      <c r="L13" s="40"/>
      <c r="P13" s="12"/>
      <c r="R13" s="12"/>
      <c r="S13" s="12"/>
      <c r="T13" s="12"/>
      <c r="U13" s="12"/>
      <c r="V13" s="12"/>
      <c r="W13" s="12"/>
    </row>
    <row r="14" spans="1:23" ht="42" customHeight="1">
      <c r="A14" s="18"/>
      <c r="B14" s="38"/>
      <c r="C14" s="28" t="s">
        <v>10</v>
      </c>
      <c r="D14" s="58" t="s">
        <v>11</v>
      </c>
      <c r="E14" s="28" t="s">
        <v>10</v>
      </c>
      <c r="F14" s="29" t="s">
        <v>11</v>
      </c>
      <c r="G14" s="28" t="s">
        <v>10</v>
      </c>
      <c r="H14" s="29" t="s">
        <v>11</v>
      </c>
      <c r="I14" s="30" t="s">
        <v>20</v>
      </c>
      <c r="J14" s="63" t="s">
        <v>10</v>
      </c>
      <c r="K14" s="29" t="s">
        <v>11</v>
      </c>
      <c r="L14" s="41"/>
      <c r="P14" s="12"/>
      <c r="R14" s="12"/>
      <c r="S14" s="12"/>
      <c r="T14" s="12"/>
      <c r="U14" s="12"/>
      <c r="V14" s="12"/>
      <c r="W14" s="12"/>
    </row>
    <row r="15" spans="1:23" s="20" customFormat="1" ht="33.75" customHeight="1">
      <c r="A15" s="19">
        <v>1</v>
      </c>
      <c r="B15" s="1" t="s">
        <v>9</v>
      </c>
      <c r="C15" s="53">
        <v>43012</v>
      </c>
      <c r="D15" s="59">
        <v>0.5833333333333334</v>
      </c>
      <c r="E15" s="31">
        <v>43012</v>
      </c>
      <c r="F15" s="33">
        <v>0.59375</v>
      </c>
      <c r="G15" s="31">
        <v>43012</v>
      </c>
      <c r="H15" s="33">
        <v>0.8333333333333334</v>
      </c>
      <c r="I15" s="81">
        <f>IF(OR((E15=""),(F15=""),(G15=""),(H15="")),"",(G15+H15)-(E15+F15))</f>
        <v>0.23958333333575865</v>
      </c>
      <c r="J15" s="64">
        <v>43012</v>
      </c>
      <c r="K15" s="50">
        <v>0.8756944444444444</v>
      </c>
      <c r="L15" s="81">
        <f>IF(OR((C15=""),(D15=""),(J15=""),(K15="")),"",(J15+K15)-(C15+D15))</f>
        <v>0.2923611111109494</v>
      </c>
      <c r="N15" s="21"/>
      <c r="O15" s="22">
        <f>(G15+H15)-(E15+F15)</f>
        <v>0.23958333333575865</v>
      </c>
      <c r="P15" s="23">
        <v>0.25</v>
      </c>
      <c r="Q15" s="35" t="str">
        <f>IF(H15="",,IF(O15&lt;P15,"Deze ankerperiode is te kort, je moet tenminste 6 uur voor anker liggen.",))</f>
        <v>Deze ankerperiode is te kort, je moet tenminste 6 uur voor anker liggen.</v>
      </c>
      <c r="R15" s="35">
        <f>IF(K15="",,(IF(((J15+K15)-(C15+D15))&lt;0,"Fout in invoer begin en eindtijd van de rusttijd, je einddtijd moet na de begintijd liggen.",(IF(((J15+K15)-(C15+D15))&lt;0.2916666,"Rusttijd korter dan 7 uren","")))))</f>
      </c>
      <c r="S15" s="12"/>
      <c r="T15" s="12"/>
      <c r="U15" s="56"/>
      <c r="V15" s="12"/>
      <c r="W15" s="12"/>
    </row>
    <row r="16" spans="1:23" s="20" customFormat="1" ht="33.75" customHeight="1">
      <c r="A16" s="19">
        <v>2</v>
      </c>
      <c r="B16" s="2"/>
      <c r="C16" s="53">
        <v>43013</v>
      </c>
      <c r="D16" s="59">
        <v>0.5833333333333334</v>
      </c>
      <c r="E16" s="31">
        <v>43013</v>
      </c>
      <c r="F16" s="33">
        <v>0.59375</v>
      </c>
      <c r="G16" s="31">
        <v>43013</v>
      </c>
      <c r="H16" s="33">
        <v>0.8541666666666666</v>
      </c>
      <c r="I16" s="85">
        <f aca="true" t="shared" si="0" ref="I16:I26">IF(OR((E16=""),(F16=""),(G16=""),(H16="")),"",(G16+H16)-(E16+F16))</f>
        <v>0.26041666666424135</v>
      </c>
      <c r="J16" s="64">
        <v>43013</v>
      </c>
      <c r="K16" s="50">
        <v>0.8715277777777778</v>
      </c>
      <c r="L16" s="81">
        <f>IF(OR((C16=""),(D16=""),(J16=""),(K16="")),"",(J16+K16)-(C16+D16))</f>
        <v>0.2881944444452529</v>
      </c>
      <c r="N16" s="21"/>
      <c r="O16" s="22">
        <f aca="true" t="shared" si="1" ref="O16:O26">(G16+H16)-(E16+F16)</f>
        <v>0.26041666666424135</v>
      </c>
      <c r="P16" s="23">
        <v>0.25</v>
      </c>
      <c r="Q16" s="35">
        <f aca="true" t="shared" si="2" ref="Q16:Q26">IF(H16="",,IF(O16&lt;P16,"Ankerperiode te kort",))</f>
        <v>0</v>
      </c>
      <c r="R16" s="35" t="str">
        <f aca="true" t="shared" si="3" ref="R16:R26">IF(K16="",,(IF(((J16+K16)-(C16+D16))&lt;0,"Fout in invoer begin en eindtijd van de rusttijd, je einddtijd moet na de begintijd liggen.",(IF(((J16+K16)-(C16+D16))&lt;0.2916666,"Rusttijd korter dan 7 uren","")))))</f>
        <v>Rusttijd korter dan 7 uren</v>
      </c>
      <c r="S16" s="12"/>
      <c r="T16" s="12"/>
      <c r="U16" s="12"/>
      <c r="V16" s="55"/>
      <c r="W16" s="12"/>
    </row>
    <row r="17" spans="1:23" s="20" customFormat="1" ht="33.75" customHeight="1">
      <c r="A17" s="19">
        <v>3</v>
      </c>
      <c r="B17" s="2"/>
      <c r="C17" s="53"/>
      <c r="D17" s="59"/>
      <c r="E17" s="31"/>
      <c r="F17" s="33"/>
      <c r="G17" s="31"/>
      <c r="H17" s="33"/>
      <c r="I17" s="85">
        <f t="shared" si="0"/>
      </c>
      <c r="J17" s="64"/>
      <c r="K17" s="50"/>
      <c r="L17" s="81"/>
      <c r="N17" s="21"/>
      <c r="O17" s="22">
        <f t="shared" si="1"/>
        <v>0</v>
      </c>
      <c r="P17" s="23">
        <v>0.25</v>
      </c>
      <c r="Q17" s="35">
        <f t="shared" si="2"/>
        <v>0</v>
      </c>
      <c r="R17" s="35">
        <f t="shared" si="3"/>
        <v>0</v>
      </c>
      <c r="S17" s="12"/>
      <c r="T17" s="12"/>
      <c r="U17" s="12"/>
      <c r="V17" s="12"/>
      <c r="W17" s="12"/>
    </row>
    <row r="18" spans="1:23" s="20" customFormat="1" ht="33.75" customHeight="1">
      <c r="A18" s="19">
        <v>4</v>
      </c>
      <c r="B18" s="2"/>
      <c r="C18" s="53"/>
      <c r="D18" s="59"/>
      <c r="E18" s="31"/>
      <c r="F18" s="33"/>
      <c r="G18" s="31"/>
      <c r="H18" s="33"/>
      <c r="I18" s="85">
        <f t="shared" si="0"/>
      </c>
      <c r="J18" s="64"/>
      <c r="K18" s="50"/>
      <c r="L18" s="81"/>
      <c r="N18" s="21"/>
      <c r="O18" s="22">
        <f t="shared" si="1"/>
        <v>0</v>
      </c>
      <c r="P18" s="23">
        <v>0.25</v>
      </c>
      <c r="Q18" s="35">
        <f t="shared" si="2"/>
        <v>0</v>
      </c>
      <c r="R18" s="35">
        <f t="shared" si="3"/>
        <v>0</v>
      </c>
      <c r="S18" s="12"/>
      <c r="T18" s="12"/>
      <c r="U18" s="12"/>
      <c r="V18" s="12"/>
      <c r="W18" s="12"/>
    </row>
    <row r="19" spans="1:23" s="20" customFormat="1" ht="33.75" customHeight="1">
      <c r="A19" s="19">
        <v>5</v>
      </c>
      <c r="B19" s="2"/>
      <c r="C19" s="53"/>
      <c r="D19" s="59"/>
      <c r="E19" s="31"/>
      <c r="F19" s="33"/>
      <c r="G19" s="31"/>
      <c r="H19" s="33"/>
      <c r="I19" s="85">
        <f t="shared" si="0"/>
      </c>
      <c r="J19" s="64"/>
      <c r="K19" s="50"/>
      <c r="L19" s="81"/>
      <c r="N19" s="21"/>
      <c r="O19" s="22">
        <f t="shared" si="1"/>
        <v>0</v>
      </c>
      <c r="P19" s="23">
        <v>0.25</v>
      </c>
      <c r="Q19" s="35">
        <f t="shared" si="2"/>
        <v>0</v>
      </c>
      <c r="R19" s="35">
        <f t="shared" si="3"/>
        <v>0</v>
      </c>
      <c r="S19" s="12"/>
      <c r="T19" s="12"/>
      <c r="U19" s="12"/>
      <c r="V19" s="12"/>
      <c r="W19" s="12"/>
    </row>
    <row r="20" spans="1:23" s="20" customFormat="1" ht="33.75" customHeight="1">
      <c r="A20" s="19">
        <v>6</v>
      </c>
      <c r="B20" s="2"/>
      <c r="C20" s="53"/>
      <c r="D20" s="59"/>
      <c r="E20" s="31"/>
      <c r="F20" s="33"/>
      <c r="G20" s="31"/>
      <c r="H20" s="33"/>
      <c r="I20" s="85">
        <f t="shared" si="0"/>
      </c>
      <c r="J20" s="64"/>
      <c r="K20" s="50"/>
      <c r="L20" s="81"/>
      <c r="N20" s="21"/>
      <c r="O20" s="22">
        <f t="shared" si="1"/>
        <v>0</v>
      </c>
      <c r="P20" s="23">
        <v>0.25</v>
      </c>
      <c r="Q20" s="35">
        <f t="shared" si="2"/>
        <v>0</v>
      </c>
      <c r="R20" s="35">
        <f t="shared" si="3"/>
        <v>0</v>
      </c>
      <c r="S20" s="12"/>
      <c r="T20" s="12"/>
      <c r="U20" s="12"/>
      <c r="V20" s="12"/>
      <c r="W20" s="12"/>
    </row>
    <row r="21" spans="1:23" s="20" customFormat="1" ht="33.75" customHeight="1">
      <c r="A21" s="19">
        <v>7</v>
      </c>
      <c r="B21" s="2"/>
      <c r="C21" s="53"/>
      <c r="D21" s="59"/>
      <c r="E21" s="31"/>
      <c r="F21" s="33"/>
      <c r="G21" s="31"/>
      <c r="H21" s="33"/>
      <c r="I21" s="85">
        <f t="shared" si="0"/>
      </c>
      <c r="J21" s="64"/>
      <c r="K21" s="50"/>
      <c r="L21" s="81"/>
      <c r="N21" s="21"/>
      <c r="O21" s="22">
        <f t="shared" si="1"/>
        <v>0</v>
      </c>
      <c r="P21" s="23">
        <v>0.25</v>
      </c>
      <c r="Q21" s="35">
        <f t="shared" si="2"/>
        <v>0</v>
      </c>
      <c r="R21" s="35">
        <f t="shared" si="3"/>
        <v>0</v>
      </c>
      <c r="S21" s="12"/>
      <c r="T21" s="12"/>
      <c r="U21" s="12"/>
      <c r="V21" s="12"/>
      <c r="W21" s="12"/>
    </row>
    <row r="22" spans="1:23" s="20" customFormat="1" ht="33.75" customHeight="1">
      <c r="A22" s="19">
        <v>8</v>
      </c>
      <c r="B22" s="2"/>
      <c r="C22" s="53"/>
      <c r="D22" s="59"/>
      <c r="E22" s="31"/>
      <c r="F22" s="33"/>
      <c r="G22" s="31"/>
      <c r="H22" s="33"/>
      <c r="I22" s="85">
        <f t="shared" si="0"/>
      </c>
      <c r="J22" s="64"/>
      <c r="K22" s="50"/>
      <c r="L22" s="81">
        <f>IF(OR((C22=""),(D22=""),(J22=""),(K22="")),"",(J22+K22)-(C22+D22))</f>
      </c>
      <c r="N22" s="21"/>
      <c r="O22" s="22">
        <f t="shared" si="1"/>
        <v>0</v>
      </c>
      <c r="P22" s="23">
        <v>0.25</v>
      </c>
      <c r="Q22" s="35">
        <f t="shared" si="2"/>
        <v>0</v>
      </c>
      <c r="R22" s="35">
        <f t="shared" si="3"/>
        <v>0</v>
      </c>
      <c r="S22" s="12"/>
      <c r="T22" s="12"/>
      <c r="U22" s="12"/>
      <c r="V22" s="12"/>
      <c r="W22" s="12"/>
    </row>
    <row r="23" spans="1:23" s="20" customFormat="1" ht="33.75" customHeight="1">
      <c r="A23" s="19">
        <v>9</v>
      </c>
      <c r="B23" s="2"/>
      <c r="C23" s="53"/>
      <c r="D23" s="59"/>
      <c r="E23" s="31"/>
      <c r="F23" s="33"/>
      <c r="G23" s="31"/>
      <c r="H23" s="33"/>
      <c r="I23" s="85">
        <f t="shared" si="0"/>
      </c>
      <c r="J23" s="64"/>
      <c r="K23" s="50"/>
      <c r="L23" s="81">
        <f>IF(OR((C23=""),(D23=""),(J23=""),(K23="")),"",(J23+K23)-(C23+D23))</f>
      </c>
      <c r="N23" s="21"/>
      <c r="O23" s="22">
        <f t="shared" si="1"/>
        <v>0</v>
      </c>
      <c r="P23" s="23">
        <v>0.25</v>
      </c>
      <c r="Q23" s="35">
        <f t="shared" si="2"/>
        <v>0</v>
      </c>
      <c r="R23" s="35">
        <f t="shared" si="3"/>
        <v>0</v>
      </c>
      <c r="S23" s="12"/>
      <c r="T23" s="12"/>
      <c r="U23" s="12"/>
      <c r="V23" s="12"/>
      <c r="W23" s="12"/>
    </row>
    <row r="24" spans="1:23" s="20" customFormat="1" ht="33.75" customHeight="1">
      <c r="A24" s="19">
        <v>10</v>
      </c>
      <c r="B24" s="2"/>
      <c r="C24" s="53"/>
      <c r="D24" s="60"/>
      <c r="E24" s="31"/>
      <c r="F24" s="33"/>
      <c r="G24" s="31"/>
      <c r="H24" s="33"/>
      <c r="I24" s="85">
        <f t="shared" si="0"/>
      </c>
      <c r="J24" s="65"/>
      <c r="K24" s="51"/>
      <c r="L24" s="81">
        <f>IF(OR((C24=""),(D24=""),(J24=""),(K24="")),"",(J24+K24)-(C24+D24))</f>
      </c>
      <c r="N24" s="21"/>
      <c r="O24" s="22">
        <f t="shared" si="1"/>
        <v>0</v>
      </c>
      <c r="P24" s="23">
        <v>0.25</v>
      </c>
      <c r="Q24" s="35">
        <f t="shared" si="2"/>
        <v>0</v>
      </c>
      <c r="R24" s="35">
        <f t="shared" si="3"/>
        <v>0</v>
      </c>
      <c r="S24" s="12"/>
      <c r="T24" s="12"/>
      <c r="U24" s="12"/>
      <c r="V24" s="12"/>
      <c r="W24" s="12"/>
    </row>
    <row r="25" spans="1:23" s="20" customFormat="1" ht="33.75" customHeight="1">
      <c r="A25" s="19">
        <v>11</v>
      </c>
      <c r="B25" s="2"/>
      <c r="C25" s="53"/>
      <c r="D25" s="60"/>
      <c r="E25" s="31"/>
      <c r="F25" s="33"/>
      <c r="G25" s="31"/>
      <c r="H25" s="33"/>
      <c r="I25" s="85">
        <f t="shared" si="0"/>
      </c>
      <c r="J25" s="65"/>
      <c r="K25" s="51"/>
      <c r="L25" s="81">
        <f>IF(OR((C25=""),(D25=""),(J25=""),(K25="")),"",(J25+K25)-(C25+D25))</f>
      </c>
      <c r="N25" s="21"/>
      <c r="O25" s="22">
        <f t="shared" si="1"/>
        <v>0</v>
      </c>
      <c r="P25" s="23">
        <v>0.25</v>
      </c>
      <c r="Q25" s="35">
        <f t="shared" si="2"/>
        <v>0</v>
      </c>
      <c r="R25" s="35">
        <f t="shared" si="3"/>
        <v>0</v>
      </c>
      <c r="S25" s="12"/>
      <c r="T25" s="12"/>
      <c r="U25" s="12"/>
      <c r="V25" s="12"/>
      <c r="W25" s="12"/>
    </row>
    <row r="26" spans="1:23" s="20" customFormat="1" ht="33.75" customHeight="1" thickBot="1">
      <c r="A26" s="19">
        <v>12</v>
      </c>
      <c r="B26" s="2"/>
      <c r="C26" s="54"/>
      <c r="D26" s="61"/>
      <c r="E26" s="32"/>
      <c r="F26" s="34"/>
      <c r="G26" s="32"/>
      <c r="H26" s="34"/>
      <c r="I26" s="86">
        <f t="shared" si="0"/>
      </c>
      <c r="J26" s="66"/>
      <c r="K26" s="52"/>
      <c r="L26" s="82">
        <f>IF(OR((C26=""),(D26=""),(J26=""),(K26="")),"",(J26+K26)-(C26+D26))</f>
      </c>
      <c r="N26" s="21"/>
      <c r="O26" s="22">
        <f t="shared" si="1"/>
        <v>0</v>
      </c>
      <c r="P26" s="23">
        <v>0.25</v>
      </c>
      <c r="Q26" s="35">
        <f t="shared" si="2"/>
        <v>0</v>
      </c>
      <c r="R26" s="35">
        <f t="shared" si="3"/>
        <v>0</v>
      </c>
      <c r="S26" s="12"/>
      <c r="T26" s="12"/>
      <c r="U26" s="12"/>
      <c r="V26" s="12"/>
      <c r="W26" s="12"/>
    </row>
    <row r="27" spans="1:23" ht="27.75" customHeight="1" thickBot="1">
      <c r="A27" s="67" t="s">
        <v>21</v>
      </c>
      <c r="B27" s="68"/>
      <c r="C27" s="68"/>
      <c r="D27" s="68"/>
      <c r="E27" s="68"/>
      <c r="F27" s="68"/>
      <c r="G27" s="68"/>
      <c r="H27" s="68"/>
      <c r="I27" s="68"/>
      <c r="J27" s="68"/>
      <c r="K27" s="84"/>
      <c r="L27" s="83">
        <f>SUM(L15:L26)</f>
        <v>0.5805555555562023</v>
      </c>
      <c r="P27" s="12"/>
      <c r="R27" s="12"/>
      <c r="S27" s="12"/>
      <c r="T27" s="12"/>
      <c r="U27" s="12"/>
      <c r="V27" s="12"/>
      <c r="W27" s="12"/>
    </row>
    <row r="28" spans="5:13" ht="18">
      <c r="E28" s="25">
        <f>IF(((COUNT(E15:E26))+(COUNT(G15:G26))&lt;1),"Nog geen ankerperiode(s) genomen, je moet tenminste eenmaal zes uur voor anker liggen.",)</f>
        <v>0</v>
      </c>
      <c r="M28" s="26">
        <v>1.125</v>
      </c>
    </row>
    <row r="29" spans="1:9" ht="18">
      <c r="A29" s="12"/>
      <c r="B29" s="12"/>
      <c r="C29" s="12"/>
      <c r="D29" s="12"/>
      <c r="E29" s="24" t="str">
        <f>IF(L27&lt;M28,"Nog niet voldoende rusttijd genomen, je moet tenminste 27 uur rusttijd nemen.",)</f>
        <v>Nog niet voldoende rusttijd genomen, je moet tenminste 27 uur rusttijd nemen.</v>
      </c>
      <c r="F29" s="12"/>
      <c r="G29" s="12"/>
      <c r="H29" s="12"/>
      <c r="I29" s="12"/>
    </row>
    <row r="30" spans="1:2" ht="18">
      <c r="A30" s="4" t="s">
        <v>17</v>
      </c>
      <c r="B30" s="27"/>
    </row>
    <row r="31" ht="18">
      <c r="A31" s="3" t="s">
        <v>18</v>
      </c>
    </row>
  </sheetData>
  <sheetProtection password="E418" sheet="1" objects="1" scenarios="1" selectLockedCells="1"/>
  <mergeCells count="11">
    <mergeCell ref="C9:L9"/>
    <mergeCell ref="I12:I13"/>
    <mergeCell ref="E11:I11"/>
    <mergeCell ref="E10:I10"/>
    <mergeCell ref="A27:K27"/>
    <mergeCell ref="B12:B14"/>
    <mergeCell ref="L12:L14"/>
    <mergeCell ref="C12:D13"/>
    <mergeCell ref="E12:F13"/>
    <mergeCell ref="G12:H13"/>
    <mergeCell ref="J12:K13"/>
  </mergeCells>
  <dataValidations count="2">
    <dataValidation allowBlank="1" showInputMessage="1" showErrorMessage="1" errorTitle="Verkeerde tijd" error="Je hebt een verkeerde tijd ingevuld. Vul in in de format uu:mm" sqref="D15:D26 F15:F26 K15:K26 H15:H26 I16:I26"/>
    <dataValidation type="date" allowBlank="1" showInputMessage="1" showErrorMessage="1" promptTitle="Typ de datum in" prompt="De datum moet liggen in de periode van 4 oktober t/m 8 oktober 2017" errorTitle="Verkeerde datum" error="De datum moet tussen 4 en 8 oktober 2017 liggen" sqref="C15:C26 E15:E26 G15:G26 J15:J26">
      <formula1>43012</formula1>
      <formula2>43016</formula2>
    </dataValidation>
  </dataValidations>
  <printOptions/>
  <pageMargins left="0.71" right="0.71" top="0.7500000000000001" bottom="0.7500000000000001" header="0.31" footer="0.31"/>
  <pageSetup horizontalDpi="600" verticalDpi="600" orientation="portrait" paperSize="9" scale="66"/>
  <headerFooter alignWithMargins="0">
    <oddHeader>&amp;L&amp;"Lucida Grande,Standaard"&amp;14 200 Myls 'SOLO'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Castle</dc:creator>
  <cp:keywords/>
  <dc:description/>
  <cp:lastModifiedBy>Fam. Selles</cp:lastModifiedBy>
  <cp:lastPrinted>2011-05-19T10:00:23Z</cp:lastPrinted>
  <dcterms:created xsi:type="dcterms:W3CDTF">2009-07-13T16:30:26Z</dcterms:created>
  <dcterms:modified xsi:type="dcterms:W3CDTF">2017-09-15T18:41:08Z</dcterms:modified>
  <cp:category/>
  <cp:version/>
  <cp:contentType/>
  <cp:contentStatus/>
</cp:coreProperties>
</file>