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/>
  <mc:AlternateContent xmlns:mc="http://schemas.openxmlformats.org/markup-compatibility/2006">
    <mc:Choice Requires="x15">
      <x15ac:absPath xmlns:x15ac="http://schemas.microsoft.com/office/spreadsheetml/2010/11/ac" url="/Users/martinselles/Documents/prive/Stichting 200 Myls Solo/Wedstrijddocumenten/2018 Wedstrijddocumenten/"/>
    </mc:Choice>
  </mc:AlternateContent>
  <xr:revisionPtr revIDLastSave="0" documentId="13_ncr:1_{DF5BFE5A-C336-E44D-BD66-79C3083A32F0}" xr6:coauthVersionLast="37" xr6:coauthVersionMax="37" xr10:uidLastSave="{00000000-0000-0000-0000-000000000000}"/>
  <workbookProtection workbookAlgorithmName="SHA-512" workbookHashValue="E8SBQUqRn/7FfrUd5X1If6F4ZPea2IC3wd7QLXqKgKvQgOLGgQtv3tps+W+AqYnTKTlrnrg8Z8mxN16rzmp3Bw==" workbookSaltValue="svYXqulpy4+R9r6RrIyCXg==" workbookSpinCount="100000" lockStructure="1"/>
  <bookViews>
    <workbookView xWindow="0" yWindow="460" windowWidth="28800" windowHeight="16420" xr2:uid="{00000000-000D-0000-FFFF-FFFF00000000}"/>
  </bookViews>
  <sheets>
    <sheet name="Blad1" sheetId="1" r:id="rId1"/>
  </sheets>
  <definedNames>
    <definedName name="_xlnm.Print_Area" localSheetId="0">Blad1!$A$1:$L$24</definedName>
  </definedNames>
  <calcPr calcId="179021" concurrentCalc="0"/>
</workbook>
</file>

<file path=xl/calcChain.xml><?xml version="1.0" encoding="utf-8"?>
<calcChain xmlns="http://schemas.openxmlformats.org/spreadsheetml/2006/main">
  <c r="L17" i="1" l="1"/>
  <c r="L23" i="1"/>
  <c r="R21" i="1"/>
  <c r="L11" i="1"/>
  <c r="R14" i="1"/>
  <c r="R15" i="1"/>
  <c r="R16" i="1"/>
  <c r="R17" i="1"/>
  <c r="R18" i="1"/>
  <c r="R19" i="1"/>
  <c r="R20" i="1"/>
  <c r="R22" i="1"/>
  <c r="R11" i="1"/>
  <c r="R12" i="1"/>
  <c r="R13" i="1"/>
  <c r="L13" i="1"/>
  <c r="L14" i="1"/>
  <c r="L15" i="1"/>
  <c r="L16" i="1"/>
  <c r="L18" i="1"/>
  <c r="L19" i="1"/>
  <c r="L20" i="1"/>
  <c r="L21" i="1"/>
  <c r="L22" i="1"/>
  <c r="Q22" i="1"/>
  <c r="Q21" i="1"/>
  <c r="Q20" i="1"/>
  <c r="Q19" i="1"/>
  <c r="Q18" i="1"/>
  <c r="O17" i="1"/>
  <c r="Q17" i="1"/>
  <c r="Q16" i="1"/>
  <c r="Q15" i="1"/>
  <c r="Q14" i="1"/>
  <c r="Q13" i="1"/>
  <c r="O12" i="1"/>
  <c r="Q12" i="1"/>
  <c r="O11" i="1"/>
  <c r="Q11" i="1"/>
  <c r="I12" i="1"/>
  <c r="I22" i="1"/>
  <c r="I21" i="1"/>
  <c r="I20" i="1"/>
  <c r="I19" i="1"/>
  <c r="I18" i="1"/>
  <c r="I17" i="1"/>
  <c r="I16" i="1"/>
  <c r="I15" i="1"/>
  <c r="I14" i="1"/>
  <c r="I13" i="1"/>
  <c r="I11" i="1"/>
  <c r="L12" i="1"/>
  <c r="O16" i="1"/>
  <c r="O15" i="1"/>
  <c r="O14" i="1"/>
  <c r="O13" i="1"/>
  <c r="E25" i="1"/>
  <c r="E24" i="1"/>
  <c r="O18" i="1"/>
  <c r="O19" i="1"/>
  <c r="O20" i="1"/>
  <c r="O21" i="1"/>
  <c r="O22" i="1"/>
</calcChain>
</file>

<file path=xl/sharedStrings.xml><?xml version="1.0" encoding="utf-8"?>
<sst xmlns="http://schemas.openxmlformats.org/spreadsheetml/2006/main" count="25" uniqueCount="17">
  <si>
    <t>Begin</t>
  </si>
  <si>
    <t>Eind</t>
  </si>
  <si>
    <t>RUSTTIJDEN</t>
  </si>
  <si>
    <t>HAVEN / POSITIE</t>
  </si>
  <si>
    <t>Controle duur rustperiode</t>
  </si>
  <si>
    <t>Controle duur rusttijd</t>
  </si>
  <si>
    <r>
      <t xml:space="preserve">Duur van de rusttijd </t>
    </r>
    <r>
      <rPr>
        <i/>
        <sz val="14"/>
        <color indexed="8"/>
        <rFont val="Calibri"/>
      </rPr>
      <t>[uu:mm]</t>
    </r>
  </si>
  <si>
    <t>ANKERPERIODE(N)</t>
  </si>
  <si>
    <t xml:space="preserve"> (stilliggend voor anker)</t>
  </si>
  <si>
    <t>Enkhuizen</t>
  </si>
  <si>
    <r>
      <t xml:space="preserve">Datum 
</t>
    </r>
    <r>
      <rPr>
        <i/>
        <sz val="14"/>
        <color indexed="8"/>
        <rFont val="Calibri"/>
      </rPr>
      <t>[dd-mm]</t>
    </r>
  </si>
  <si>
    <r>
      <t xml:space="preserve">Tijd 
</t>
    </r>
    <r>
      <rPr>
        <i/>
        <sz val="14"/>
        <color indexed="8"/>
        <rFont val="Calibri"/>
      </rPr>
      <t>[uu:mm]</t>
    </r>
  </si>
  <si>
    <t>RUSTTIJDEN en ANKERPERIODE(N)</t>
  </si>
  <si>
    <t>Duur</t>
  </si>
  <si>
    <r>
      <t xml:space="preserve">Duur van de ankertijd </t>
    </r>
    <r>
      <rPr>
        <i/>
        <sz val="14"/>
        <color indexed="8"/>
        <rFont val="Calibri"/>
      </rPr>
      <t>[uu:mm]</t>
    </r>
  </si>
  <si>
    <t>Totale rusttijd</t>
  </si>
  <si>
    <t>Zie Wedstrijdbepalingen artikel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</si>
</sst>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8" formatCode="0.0000000"/>
    <numFmt numFmtId="171" formatCode="dd\-mmm\-yyyy"/>
    <numFmt numFmtId="174" formatCode="hh:mm;@"/>
    <numFmt numFmtId="175" formatCode="[hh]:mm;@"/>
  </numFmts>
  <fonts count="15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</font>
    <font>
      <sz val="10"/>
      <color indexed="8"/>
      <name val="Calibri"/>
    </font>
    <font>
      <b/>
      <u/>
      <sz val="14"/>
      <color indexed="8"/>
      <name val="Calibri"/>
    </font>
    <font>
      <i/>
      <sz val="14"/>
      <color indexed="8"/>
      <name val="Calibri"/>
    </font>
    <font>
      <sz val="8"/>
      <name val="Calibri"/>
      <family val="2"/>
    </font>
    <font>
      <b/>
      <sz val="14"/>
      <color indexed="8"/>
      <name val="Calibri"/>
    </font>
    <font>
      <sz val="14"/>
      <color indexed="10"/>
      <name val="Arial"/>
    </font>
    <font>
      <sz val="14"/>
      <color indexed="10"/>
      <name val="Calibri"/>
    </font>
    <font>
      <sz val="14"/>
      <color indexed="9"/>
      <name val="Calibri"/>
    </font>
    <font>
      <sz val="14"/>
      <name val="Calibri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Protection="1"/>
    <xf numFmtId="0" fontId="4" fillId="0" borderId="0" xfId="0" applyFont="1" applyProtection="1"/>
    <xf numFmtId="0" fontId="11" fillId="0" borderId="0" xfId="0" applyFont="1" applyProtection="1"/>
    <xf numFmtId="0" fontId="8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Protection="1"/>
    <xf numFmtId="0" fontId="10" fillId="0" borderId="0" xfId="0" applyFont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0" xfId="0" applyFont="1" applyAlignment="1" applyProtection="1"/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22" fontId="2" fillId="0" borderId="0" xfId="0" applyNumberFormat="1" applyFont="1" applyAlignment="1" applyProtection="1">
      <alignment vertical="center"/>
    </xf>
    <xf numFmtId="21" fontId="2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Protection="1"/>
    <xf numFmtId="46" fontId="10" fillId="0" borderId="0" xfId="0" applyNumberFormat="1" applyFont="1" applyProtection="1"/>
    <xf numFmtId="0" fontId="3" fillId="0" borderId="0" xfId="0" applyFont="1" applyProtection="1"/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14" fontId="0" fillId="0" borderId="0" xfId="0" applyNumberFormat="1" applyProtection="1"/>
    <xf numFmtId="168" fontId="0" fillId="0" borderId="0" xfId="0" applyNumberFormat="1" applyProtection="1"/>
    <xf numFmtId="0" fontId="2" fillId="0" borderId="1" xfId="0" applyFont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0" fillId="0" borderId="20" xfId="0" applyBorder="1" applyAlignment="1"/>
    <xf numFmtId="0" fontId="0" fillId="0" borderId="18" xfId="0" applyBorder="1" applyAlignment="1"/>
    <xf numFmtId="0" fontId="2" fillId="0" borderId="16" xfId="0" applyFont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27" xfId="0" applyFont="1" applyBorder="1" applyAlignment="1" applyProtection="1">
      <alignment horizontal="center" vertical="center" wrapText="1"/>
    </xf>
    <xf numFmtId="0" fontId="7" fillId="0" borderId="28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right" vertical="center"/>
    </xf>
    <xf numFmtId="0" fontId="2" fillId="0" borderId="21" xfId="0" applyFont="1" applyBorder="1" applyAlignment="1" applyProtection="1">
      <alignment horizontal="right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1" fontId="2" fillId="0" borderId="8" xfId="0" applyNumberFormat="1" applyFont="1" applyBorder="1" applyAlignment="1" applyProtection="1">
      <alignment horizontal="center" vertical="center"/>
      <protection locked="0"/>
    </xf>
    <xf numFmtId="171" fontId="2" fillId="0" borderId="11" xfId="0" applyNumberFormat="1" applyFont="1" applyBorder="1" applyAlignment="1" applyProtection="1">
      <alignment horizontal="center" vertical="center"/>
      <protection locked="0"/>
    </xf>
    <xf numFmtId="174" fontId="2" fillId="0" borderId="10" xfId="0" applyNumberFormat="1" applyFont="1" applyBorder="1" applyAlignment="1" applyProtection="1">
      <alignment horizontal="center" vertical="center"/>
    </xf>
    <xf numFmtId="174" fontId="2" fillId="0" borderId="33" xfId="0" applyNumberFormat="1" applyFont="1" applyBorder="1" applyAlignment="1" applyProtection="1">
      <alignment horizontal="center" vertical="center"/>
    </xf>
    <xf numFmtId="174" fontId="2" fillId="0" borderId="1" xfId="0" applyNumberFormat="1" applyFont="1" applyBorder="1" applyAlignment="1" applyProtection="1">
      <alignment horizontal="center" vertical="center"/>
      <protection locked="0"/>
    </xf>
    <xf numFmtId="174" fontId="2" fillId="0" borderId="22" xfId="0" applyNumberFormat="1" applyFont="1" applyBorder="1" applyAlignment="1" applyProtection="1">
      <alignment horizontal="center" vertical="center"/>
      <protection locked="0"/>
    </xf>
    <xf numFmtId="174" fontId="2" fillId="0" borderId="23" xfId="0" applyNumberFormat="1" applyFont="1" applyBorder="1" applyAlignment="1" applyProtection="1">
      <alignment horizontal="center" vertical="center"/>
      <protection locked="0"/>
    </xf>
    <xf numFmtId="174" fontId="2" fillId="0" borderId="9" xfId="0" applyNumberFormat="1" applyFont="1" applyBorder="1" applyAlignment="1" applyProtection="1">
      <alignment horizontal="center" vertical="center"/>
      <protection locked="0"/>
    </xf>
    <xf numFmtId="174" fontId="2" fillId="0" borderId="12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Protection="1"/>
    <xf numFmtId="0" fontId="14" fillId="0" borderId="0" xfId="0" applyFont="1" applyAlignment="1" applyProtection="1">
      <alignment vertical="center" wrapText="1"/>
    </xf>
    <xf numFmtId="0" fontId="14" fillId="0" borderId="0" xfId="0" applyFont="1" applyAlignment="1" applyProtection="1">
      <alignment vertical="center"/>
    </xf>
    <xf numFmtId="0" fontId="0" fillId="0" borderId="0" xfId="0" applyFont="1" applyProtection="1"/>
    <xf numFmtId="0" fontId="2" fillId="0" borderId="4" xfId="0" applyFont="1" applyBorder="1" applyProtection="1"/>
    <xf numFmtId="0" fontId="1" fillId="0" borderId="18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175" fontId="12" fillId="0" borderId="35" xfId="0" applyNumberFormat="1" applyFont="1" applyBorder="1" applyAlignment="1" applyProtection="1">
      <alignment horizontal="center" vertical="center"/>
    </xf>
    <xf numFmtId="175" fontId="12" fillId="0" borderId="18" xfId="0" applyNumberFormat="1" applyFont="1" applyBorder="1" applyAlignment="1" applyProtection="1">
      <alignment vertical="center" wrapText="1"/>
    </xf>
    <xf numFmtId="175" fontId="12" fillId="0" borderId="4" xfId="0" applyNumberFormat="1" applyFont="1" applyBorder="1" applyAlignment="1" applyProtection="1">
      <alignment vertical="center" wrapText="1"/>
    </xf>
    <xf numFmtId="175" fontId="12" fillId="0" borderId="36" xfId="0" applyNumberFormat="1" applyFont="1" applyBorder="1" applyAlignment="1" applyProtection="1">
      <alignment horizontal="center" vertical="center" wrapText="1"/>
    </xf>
    <xf numFmtId="175" fontId="12" fillId="0" borderId="34" xfId="0" applyNumberFormat="1" applyFont="1" applyBorder="1" applyAlignment="1" applyProtection="1">
      <alignment horizontal="center" vertical="center" wrapText="1"/>
    </xf>
    <xf numFmtId="175" fontId="12" fillId="0" borderId="10" xfId="0" applyNumberFormat="1" applyFont="1" applyBorder="1" applyAlignment="1" applyProtection="1">
      <alignment horizontal="center" vertical="center"/>
    </xf>
    <xf numFmtId="175" fontId="12" fillId="0" borderId="33" xfId="0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174" fontId="12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6"/>
  <sheetViews>
    <sheetView showGridLines="0" showZeros="0" tabSelected="1" zoomScale="75" zoomScaleNormal="100" workbookViewId="0">
      <selection activeCell="K18" sqref="K18"/>
    </sheetView>
  </sheetViews>
  <sheetFormatPr baseColWidth="10" defaultColWidth="8.83203125" defaultRowHeight="19" x14ac:dyDescent="0.25"/>
  <cols>
    <col min="1" max="1" width="4.83203125" style="3" customWidth="1"/>
    <col min="2" max="2" width="23.6640625" style="3" customWidth="1"/>
    <col min="3" max="3" width="14.33203125" style="3" customWidth="1"/>
    <col min="4" max="4" width="10.6640625" style="3" customWidth="1"/>
    <col min="5" max="5" width="14.33203125" style="3" customWidth="1"/>
    <col min="6" max="6" width="10.6640625" style="3" customWidth="1"/>
    <col min="7" max="7" width="14.33203125" style="3" customWidth="1"/>
    <col min="8" max="8" width="10.6640625" style="3" customWidth="1"/>
    <col min="9" max="9" width="25.1640625" style="3" customWidth="1"/>
    <col min="10" max="10" width="14.33203125" style="3" customWidth="1"/>
    <col min="11" max="11" width="14.83203125" style="3" customWidth="1"/>
    <col min="12" max="12" width="27.83203125" style="3" customWidth="1"/>
    <col min="13" max="13" width="10.33203125" style="3" hidden="1" customWidth="1"/>
    <col min="14" max="14" width="8.83203125" style="5" hidden="1" customWidth="1"/>
    <col min="15" max="15" width="28.5" style="3" hidden="1" customWidth="1"/>
    <col min="16" max="16" width="15.5" style="3" hidden="1" customWidth="1"/>
    <col min="17" max="17" width="47.1640625" style="6" customWidth="1"/>
    <col min="18" max="18" width="53.1640625" style="3" customWidth="1"/>
    <col min="19" max="20" width="8.83203125" style="3"/>
    <col min="21" max="21" width="12.6640625" style="3" bestFit="1" customWidth="1"/>
    <col min="22" max="16384" width="8.83203125" style="3"/>
  </cols>
  <sheetData>
    <row r="1" spans="1:23" x14ac:dyDescent="0.25">
      <c r="D1" s="4" t="s">
        <v>12</v>
      </c>
    </row>
    <row r="2" spans="1:23" x14ac:dyDescent="0.25">
      <c r="D2" s="4"/>
    </row>
    <row r="3" spans="1:23" x14ac:dyDescent="0.25">
      <c r="B3" s="65" t="s">
        <v>16</v>
      </c>
      <c r="C3" s="4"/>
    </row>
    <row r="4" spans="1:23" ht="20" thickBot="1" x14ac:dyDescent="0.3">
      <c r="D4" s="4"/>
    </row>
    <row r="5" spans="1:23" ht="43" customHeight="1" thickBot="1" x14ac:dyDescent="0.3">
      <c r="A5" s="4"/>
      <c r="C5" s="33" t="s">
        <v>2</v>
      </c>
      <c r="D5" s="34"/>
      <c r="E5" s="34"/>
      <c r="F5" s="34"/>
      <c r="G5" s="34"/>
      <c r="H5" s="34"/>
      <c r="I5" s="34"/>
      <c r="J5" s="34"/>
      <c r="K5" s="34"/>
      <c r="L5" s="35"/>
      <c r="M5" s="7"/>
    </row>
    <row r="6" spans="1:23" ht="43" customHeight="1" x14ac:dyDescent="0.25">
      <c r="A6" s="4"/>
      <c r="C6" s="8"/>
      <c r="D6" s="9"/>
      <c r="E6" s="41" t="s">
        <v>7</v>
      </c>
      <c r="F6" s="42"/>
      <c r="G6" s="42"/>
      <c r="H6" s="42"/>
      <c r="I6" s="43"/>
      <c r="J6" s="81"/>
      <c r="K6" s="9"/>
      <c r="L6" s="10"/>
      <c r="M6" s="70"/>
      <c r="O6" s="3" t="s">
        <v>4</v>
      </c>
      <c r="P6" s="11"/>
      <c r="R6" s="12" t="s">
        <v>5</v>
      </c>
      <c r="S6" s="11"/>
      <c r="T6" s="11"/>
      <c r="U6" s="11"/>
      <c r="V6" s="11"/>
      <c r="W6" s="11"/>
    </row>
    <row r="7" spans="1:23" ht="28" customHeight="1" thickBot="1" x14ac:dyDescent="0.3">
      <c r="C7" s="13"/>
      <c r="D7" s="14"/>
      <c r="E7" s="38" t="s">
        <v>8</v>
      </c>
      <c r="F7" s="39"/>
      <c r="G7" s="39"/>
      <c r="H7" s="39"/>
      <c r="I7" s="40"/>
      <c r="J7" s="71"/>
      <c r="K7" s="14"/>
      <c r="L7" s="69"/>
      <c r="M7" s="69"/>
      <c r="P7" s="11"/>
      <c r="R7" s="11"/>
      <c r="S7" s="11"/>
      <c r="T7" s="11"/>
      <c r="U7" s="11"/>
      <c r="V7" s="11"/>
      <c r="W7" s="11"/>
    </row>
    <row r="8" spans="1:23" ht="19" customHeight="1" x14ac:dyDescent="0.25">
      <c r="B8" s="46" t="s">
        <v>3</v>
      </c>
      <c r="C8" s="49" t="s">
        <v>0</v>
      </c>
      <c r="D8" s="50"/>
      <c r="E8" s="52" t="s">
        <v>0</v>
      </c>
      <c r="F8" s="53"/>
      <c r="G8" s="52" t="s">
        <v>1</v>
      </c>
      <c r="H8" s="53"/>
      <c r="I8" s="36" t="s">
        <v>13</v>
      </c>
      <c r="J8" s="49" t="s">
        <v>1</v>
      </c>
      <c r="K8" s="50"/>
      <c r="L8" s="77" t="s">
        <v>6</v>
      </c>
      <c r="M8" s="75"/>
      <c r="P8" s="11"/>
      <c r="R8" s="11"/>
      <c r="S8" s="11"/>
      <c r="T8" s="11"/>
      <c r="U8" s="11"/>
      <c r="V8" s="11"/>
      <c r="W8" s="11"/>
    </row>
    <row r="9" spans="1:23" x14ac:dyDescent="0.25">
      <c r="B9" s="47"/>
      <c r="C9" s="51"/>
      <c r="D9" s="32"/>
      <c r="E9" s="54"/>
      <c r="F9" s="55"/>
      <c r="G9" s="54"/>
      <c r="H9" s="55"/>
      <c r="I9" s="37"/>
      <c r="J9" s="51"/>
      <c r="K9" s="32"/>
      <c r="L9" s="78"/>
      <c r="M9" s="76"/>
      <c r="P9" s="11"/>
      <c r="R9" s="11"/>
      <c r="S9" s="11"/>
      <c r="T9" s="11"/>
      <c r="U9" s="11"/>
      <c r="V9" s="11"/>
      <c r="W9" s="11"/>
    </row>
    <row r="10" spans="1:23" ht="42" customHeight="1" x14ac:dyDescent="0.25">
      <c r="A10" s="16"/>
      <c r="B10" s="48"/>
      <c r="C10" s="26" t="s">
        <v>10</v>
      </c>
      <c r="D10" s="31" t="s">
        <v>11</v>
      </c>
      <c r="E10" s="26" t="s">
        <v>10</v>
      </c>
      <c r="F10" s="27" t="s">
        <v>11</v>
      </c>
      <c r="G10" s="26" t="s">
        <v>10</v>
      </c>
      <c r="H10" s="27" t="s">
        <v>11</v>
      </c>
      <c r="I10" s="28" t="s">
        <v>14</v>
      </c>
      <c r="J10" s="26" t="s">
        <v>10</v>
      </c>
      <c r="K10" s="31" t="s">
        <v>11</v>
      </c>
      <c r="L10" s="79"/>
      <c r="M10" s="69"/>
      <c r="P10" s="11"/>
      <c r="R10" s="11"/>
      <c r="S10" s="11"/>
      <c r="T10" s="11"/>
      <c r="U10" s="11"/>
      <c r="V10" s="11"/>
      <c r="W10" s="11"/>
    </row>
    <row r="11" spans="1:23" s="18" customFormat="1" ht="34" customHeight="1" x14ac:dyDescent="0.2">
      <c r="A11" s="17">
        <v>1</v>
      </c>
      <c r="B11" s="1" t="s">
        <v>9</v>
      </c>
      <c r="C11" s="56">
        <v>43376</v>
      </c>
      <c r="D11" s="60">
        <v>0.58333333333333337</v>
      </c>
      <c r="E11" s="56">
        <v>43376</v>
      </c>
      <c r="F11" s="63">
        <v>0.59375</v>
      </c>
      <c r="G11" s="56">
        <v>43376</v>
      </c>
      <c r="H11" s="63">
        <v>0.83333333333333337</v>
      </c>
      <c r="I11" s="58">
        <f>IF(OR((E11=""),(F11=""),(G11=""),(H11="")),"",(G11+H11)-(E11+F11))</f>
        <v>0.23958333333575865</v>
      </c>
      <c r="J11" s="56">
        <v>43376</v>
      </c>
      <c r="K11" s="60">
        <v>0.87569444444444444</v>
      </c>
      <c r="L11" s="79">
        <f>IF(OR((C11=""),(D11=""),(J11=""),(K11="")),"",(J11+K11)-(C11+D11))</f>
        <v>0.29236111111094942</v>
      </c>
      <c r="M11" s="72"/>
      <c r="N11" s="19"/>
      <c r="O11" s="20">
        <f>(G11+H11)-(E11+F11)</f>
        <v>0.23958333333575865</v>
      </c>
      <c r="P11" s="21">
        <v>0.25</v>
      </c>
      <c r="Q11" s="66" t="str">
        <f>IF(H11="",,IF(O11&lt;P11,"Deze ankerperiode is te kort. Je moet tenminste één maal 6 uur voor anker liggen.",))</f>
        <v>Deze ankerperiode is te kort. Je moet tenminste één maal 6 uur voor anker liggen.</v>
      </c>
      <c r="R11" s="66" t="str">
        <f t="shared" ref="R11:R12" si="0">IF(K11="",,(IF(((J11+K11)-(C11+D11))&lt;0,"Fout in invoer begin en eindtijd van de rusttijd, je einddtijd moet na de begintijd liggen.",(IF(((J11+K11)-(C11+D11))&lt;0.2916666,"Rusttijd korter dan 7 uren",(IF((J11+K11)-(C11+D11)&gt;1,"Rusttijd langer dan 24 uur = DSQ","")))))))</f>
        <v/>
      </c>
      <c r="S11" s="11"/>
      <c r="T11" s="11"/>
      <c r="U11" s="30"/>
      <c r="V11" s="11"/>
      <c r="W11" s="11"/>
    </row>
    <row r="12" spans="1:23" s="18" customFormat="1" ht="34" customHeight="1" x14ac:dyDescent="0.2">
      <c r="A12" s="17">
        <v>2</v>
      </c>
      <c r="B12" s="2"/>
      <c r="C12" s="56">
        <v>43377</v>
      </c>
      <c r="D12" s="60">
        <v>0.58333333333333337</v>
      </c>
      <c r="E12" s="56">
        <v>43377</v>
      </c>
      <c r="F12" s="63">
        <v>0.59375</v>
      </c>
      <c r="G12" s="56">
        <v>43377</v>
      </c>
      <c r="H12" s="63">
        <v>0.85416666666666663</v>
      </c>
      <c r="I12" s="58">
        <f t="shared" ref="I12:I22" si="1">IF(OR((E12=""),(F12=""),(G12=""),(H12="")),"",(G12+H12)-(E12+F12))</f>
        <v>0.26041666666424135</v>
      </c>
      <c r="J12" s="56">
        <v>43377</v>
      </c>
      <c r="K12" s="60">
        <v>0.87152777777777779</v>
      </c>
      <c r="L12" s="79">
        <f>IF(OR((C12=""),(D12=""),(J12=""),(K12="")),"",(J12+K12)-(C12+D12))</f>
        <v>0.28819444444525288</v>
      </c>
      <c r="M12" s="72"/>
      <c r="N12" s="19"/>
      <c r="O12" s="20">
        <f t="shared" ref="O12:O22" si="2">(G12+H12)-(E12+F12)</f>
        <v>0.26041666666424135</v>
      </c>
      <c r="P12" s="21">
        <v>0.25</v>
      </c>
      <c r="Q12" s="66">
        <f t="shared" ref="Q12:Q22" si="3">IF(H12="",,IF(O12&lt;P12,"Deze ankerperiode is te kort. Je moet tenminste één maal 6 uur voor anker liggen.",))</f>
        <v>0</v>
      </c>
      <c r="R12" s="66" t="str">
        <f t="shared" si="0"/>
        <v>Rusttijd korter dan 7 uren</v>
      </c>
      <c r="S12" s="11"/>
      <c r="T12" s="11"/>
      <c r="U12" s="11"/>
      <c r="V12" s="29"/>
      <c r="W12" s="11"/>
    </row>
    <row r="13" spans="1:23" s="18" customFormat="1" ht="34" customHeight="1" x14ac:dyDescent="0.2">
      <c r="A13" s="17">
        <v>3</v>
      </c>
      <c r="B13" s="2"/>
      <c r="C13" s="56">
        <v>43378</v>
      </c>
      <c r="D13" s="60">
        <v>8.3333333333333329E-2</v>
      </c>
      <c r="E13" s="56"/>
      <c r="F13" s="63"/>
      <c r="G13" s="56"/>
      <c r="H13" s="63"/>
      <c r="I13" s="58" t="str">
        <f t="shared" si="1"/>
        <v/>
      </c>
      <c r="J13" s="56">
        <v>43379</v>
      </c>
      <c r="K13" s="60">
        <v>0.84375</v>
      </c>
      <c r="L13" s="79">
        <f t="shared" ref="L13:L22" si="4">IF(OR((C13=""),(D13=""),(J13=""),(K13="")),"",(J13+K13)-(C13+D13))</f>
        <v>1.7604166666642413</v>
      </c>
      <c r="M13" s="72"/>
      <c r="N13" s="19"/>
      <c r="O13" s="20">
        <f t="shared" si="2"/>
        <v>0</v>
      </c>
      <c r="P13" s="21">
        <v>0.25</v>
      </c>
      <c r="Q13" s="66">
        <f t="shared" si="3"/>
        <v>0</v>
      </c>
      <c r="R13" s="66" t="str">
        <f>IF(K13="",,(IF(((J13+K13)-(C13+D13))&lt;0,"Fout in invoer begin en eindtijd van de rusttijd, je einddtijd moet na de begintijd liggen.",(IF(((J13+K13)-(C13+D13))&lt;0.2916666,"Rusttijd korter dan 7 uren",(IF((J13+K13)-(C13+D13)&gt;1,"Rusttijd langer dan 24 uur = DSQ","")))))))</f>
        <v>Rusttijd langer dan 24 uur = DSQ</v>
      </c>
      <c r="S13" s="11"/>
      <c r="T13" s="11"/>
      <c r="U13" s="11"/>
      <c r="V13" s="11"/>
      <c r="W13" s="11"/>
    </row>
    <row r="14" spans="1:23" s="18" customFormat="1" ht="34" customHeight="1" x14ac:dyDescent="0.2">
      <c r="A14" s="17">
        <v>4</v>
      </c>
      <c r="B14" s="2"/>
      <c r="C14" s="56"/>
      <c r="D14" s="60"/>
      <c r="E14" s="56"/>
      <c r="F14" s="63"/>
      <c r="G14" s="56"/>
      <c r="H14" s="63"/>
      <c r="I14" s="58" t="str">
        <f t="shared" si="1"/>
        <v/>
      </c>
      <c r="J14" s="56"/>
      <c r="K14" s="60"/>
      <c r="L14" s="79" t="str">
        <f t="shared" si="4"/>
        <v/>
      </c>
      <c r="M14" s="72"/>
      <c r="N14" s="19"/>
      <c r="O14" s="20">
        <f t="shared" si="2"/>
        <v>0</v>
      </c>
      <c r="P14" s="21">
        <v>0.25</v>
      </c>
      <c r="Q14" s="66">
        <f t="shared" si="3"/>
        <v>0</v>
      </c>
      <c r="R14" s="66">
        <f t="shared" ref="R14:R22" si="5">IF(K14="",,(IF(((J14+K14)-(C14+D14))&lt;0,"Fout in invoer begin en eindtijd van de rusttijd, je einddtijd moet na de begintijd liggen.",(IF(((J14+K14)-(C14+D14))&lt;0.2916666,"Rusttijd korter dan 7 uren",(IF((J14+K14)-(C14+D14)&gt;1,"Rusttijd langer dan 24 uur = DSQ","")))))))</f>
        <v>0</v>
      </c>
      <c r="S14" s="11"/>
      <c r="T14" s="11"/>
      <c r="U14" s="11"/>
      <c r="V14" s="11"/>
      <c r="W14" s="11"/>
    </row>
    <row r="15" spans="1:23" s="18" customFormat="1" ht="34" customHeight="1" x14ac:dyDescent="0.2">
      <c r="A15" s="17">
        <v>5</v>
      </c>
      <c r="B15" s="2"/>
      <c r="C15" s="56"/>
      <c r="D15" s="60"/>
      <c r="E15" s="56"/>
      <c r="F15" s="63"/>
      <c r="G15" s="56"/>
      <c r="H15" s="63"/>
      <c r="I15" s="58" t="str">
        <f t="shared" si="1"/>
        <v/>
      </c>
      <c r="J15" s="56"/>
      <c r="K15" s="60"/>
      <c r="L15" s="79" t="str">
        <f t="shared" si="4"/>
        <v/>
      </c>
      <c r="M15" s="72"/>
      <c r="N15" s="19"/>
      <c r="O15" s="20">
        <f t="shared" si="2"/>
        <v>0</v>
      </c>
      <c r="P15" s="21">
        <v>0.25</v>
      </c>
      <c r="Q15" s="66">
        <f t="shared" si="3"/>
        <v>0</v>
      </c>
      <c r="R15" s="66">
        <f t="shared" si="5"/>
        <v>0</v>
      </c>
      <c r="S15" s="11"/>
      <c r="T15" s="11"/>
      <c r="U15" s="11"/>
      <c r="V15" s="11"/>
      <c r="W15" s="11"/>
    </row>
    <row r="16" spans="1:23" s="18" customFormat="1" ht="34" customHeight="1" x14ac:dyDescent="0.2">
      <c r="A16" s="17">
        <v>6</v>
      </c>
      <c r="B16" s="2"/>
      <c r="C16" s="56"/>
      <c r="D16" s="60"/>
      <c r="E16" s="56"/>
      <c r="F16" s="63"/>
      <c r="G16" s="56"/>
      <c r="H16" s="63"/>
      <c r="I16" s="58" t="str">
        <f t="shared" si="1"/>
        <v/>
      </c>
      <c r="J16" s="56"/>
      <c r="K16" s="60"/>
      <c r="L16" s="79" t="str">
        <f t="shared" si="4"/>
        <v/>
      </c>
      <c r="M16" s="72"/>
      <c r="N16" s="19"/>
      <c r="O16" s="20">
        <f t="shared" si="2"/>
        <v>0</v>
      </c>
      <c r="P16" s="21">
        <v>0.25</v>
      </c>
      <c r="Q16" s="66">
        <f t="shared" si="3"/>
        <v>0</v>
      </c>
      <c r="R16" s="66">
        <f t="shared" si="5"/>
        <v>0</v>
      </c>
      <c r="S16" s="11"/>
      <c r="T16" s="11"/>
      <c r="U16" s="11"/>
      <c r="V16" s="11"/>
      <c r="W16" s="11"/>
    </row>
    <row r="17" spans="1:23" s="18" customFormat="1" ht="34" customHeight="1" x14ac:dyDescent="0.2">
      <c r="A17" s="17">
        <v>7</v>
      </c>
      <c r="B17" s="2"/>
      <c r="C17" s="56">
        <v>43380</v>
      </c>
      <c r="D17" s="60">
        <v>0.125</v>
      </c>
      <c r="E17" s="56">
        <v>43380</v>
      </c>
      <c r="F17" s="63">
        <v>0.13541666666666666</v>
      </c>
      <c r="G17" s="56">
        <v>43380</v>
      </c>
      <c r="H17" s="63">
        <v>0.27083333333333331</v>
      </c>
      <c r="I17" s="58">
        <f t="shared" si="1"/>
        <v>0.13541666667151731</v>
      </c>
      <c r="J17" s="56">
        <v>43380</v>
      </c>
      <c r="K17" s="82">
        <v>0.4201388888888889</v>
      </c>
      <c r="L17" s="79">
        <f t="shared" si="4"/>
        <v>0.29513888889050577</v>
      </c>
      <c r="M17" s="72"/>
      <c r="N17" s="19"/>
      <c r="O17" s="20">
        <f t="shared" si="2"/>
        <v>0.13541666667151731</v>
      </c>
      <c r="P17" s="21">
        <v>0.25</v>
      </c>
      <c r="Q17" s="66" t="str">
        <f t="shared" si="3"/>
        <v>Deze ankerperiode is te kort. Je moet tenminste één maal 6 uur voor anker liggen.</v>
      </c>
      <c r="R17" s="66" t="str">
        <f t="shared" si="5"/>
        <v/>
      </c>
      <c r="S17" s="11"/>
      <c r="T17" s="11"/>
      <c r="U17" s="11"/>
      <c r="V17" s="11"/>
      <c r="W17" s="11"/>
    </row>
    <row r="18" spans="1:23" s="18" customFormat="1" ht="34" customHeight="1" x14ac:dyDescent="0.2">
      <c r="A18" s="17">
        <v>8</v>
      </c>
      <c r="B18" s="2"/>
      <c r="C18" s="56"/>
      <c r="D18" s="60"/>
      <c r="E18" s="56"/>
      <c r="F18" s="63"/>
      <c r="G18" s="56"/>
      <c r="H18" s="63"/>
      <c r="I18" s="58" t="str">
        <f t="shared" si="1"/>
        <v/>
      </c>
      <c r="J18" s="56"/>
      <c r="K18" s="60"/>
      <c r="L18" s="79" t="str">
        <f t="shared" si="4"/>
        <v/>
      </c>
      <c r="M18" s="72"/>
      <c r="N18" s="19"/>
      <c r="O18" s="20">
        <f t="shared" si="2"/>
        <v>0</v>
      </c>
      <c r="P18" s="21">
        <v>0.25</v>
      </c>
      <c r="Q18" s="66">
        <f t="shared" si="3"/>
        <v>0</v>
      </c>
      <c r="R18" s="66">
        <f t="shared" si="5"/>
        <v>0</v>
      </c>
      <c r="S18" s="11"/>
      <c r="T18" s="11"/>
      <c r="U18" s="11"/>
      <c r="V18" s="11"/>
      <c r="W18" s="11"/>
    </row>
    <row r="19" spans="1:23" s="18" customFormat="1" ht="34" customHeight="1" x14ac:dyDescent="0.2">
      <c r="A19" s="17">
        <v>9</v>
      </c>
      <c r="B19" s="2"/>
      <c r="C19" s="56"/>
      <c r="D19" s="60"/>
      <c r="E19" s="56"/>
      <c r="F19" s="63"/>
      <c r="G19" s="56"/>
      <c r="H19" s="63"/>
      <c r="I19" s="58" t="str">
        <f t="shared" si="1"/>
        <v/>
      </c>
      <c r="J19" s="56"/>
      <c r="K19" s="60"/>
      <c r="L19" s="79" t="str">
        <f t="shared" si="4"/>
        <v/>
      </c>
      <c r="M19" s="72"/>
      <c r="N19" s="19"/>
      <c r="O19" s="20">
        <f t="shared" si="2"/>
        <v>0</v>
      </c>
      <c r="P19" s="21">
        <v>0.25</v>
      </c>
      <c r="Q19" s="66">
        <f t="shared" si="3"/>
        <v>0</v>
      </c>
      <c r="R19" s="66">
        <f t="shared" si="5"/>
        <v>0</v>
      </c>
      <c r="S19" s="11"/>
      <c r="T19" s="11"/>
      <c r="U19" s="11"/>
      <c r="V19" s="11"/>
      <c r="W19" s="11"/>
    </row>
    <row r="20" spans="1:23" s="18" customFormat="1" ht="34" customHeight="1" x14ac:dyDescent="0.2">
      <c r="A20" s="17">
        <v>10</v>
      </c>
      <c r="B20" s="2"/>
      <c r="C20" s="56"/>
      <c r="D20" s="61"/>
      <c r="E20" s="56"/>
      <c r="F20" s="63"/>
      <c r="G20" s="56"/>
      <c r="H20" s="63"/>
      <c r="I20" s="58" t="str">
        <f t="shared" si="1"/>
        <v/>
      </c>
      <c r="J20" s="56"/>
      <c r="K20" s="61"/>
      <c r="L20" s="79" t="str">
        <f t="shared" si="4"/>
        <v/>
      </c>
      <c r="M20" s="72"/>
      <c r="N20" s="19"/>
      <c r="O20" s="20">
        <f t="shared" si="2"/>
        <v>0</v>
      </c>
      <c r="P20" s="21">
        <v>0.25</v>
      </c>
      <c r="Q20" s="66">
        <f t="shared" si="3"/>
        <v>0</v>
      </c>
      <c r="R20" s="66">
        <f t="shared" si="5"/>
        <v>0</v>
      </c>
      <c r="S20" s="11"/>
      <c r="T20" s="11"/>
      <c r="U20" s="11"/>
      <c r="V20" s="11"/>
      <c r="W20" s="11"/>
    </row>
    <row r="21" spans="1:23" s="18" customFormat="1" ht="34" customHeight="1" x14ac:dyDescent="0.2">
      <c r="A21" s="17">
        <v>11</v>
      </c>
      <c r="B21" s="2"/>
      <c r="C21" s="56"/>
      <c r="D21" s="61"/>
      <c r="E21" s="56"/>
      <c r="F21" s="63"/>
      <c r="G21" s="56"/>
      <c r="H21" s="63"/>
      <c r="I21" s="58" t="str">
        <f t="shared" si="1"/>
        <v/>
      </c>
      <c r="J21" s="56"/>
      <c r="K21" s="61"/>
      <c r="L21" s="79" t="str">
        <f t="shared" si="4"/>
        <v/>
      </c>
      <c r="M21" s="72"/>
      <c r="N21" s="19"/>
      <c r="O21" s="20">
        <f t="shared" si="2"/>
        <v>0</v>
      </c>
      <c r="P21" s="21">
        <v>0.25</v>
      </c>
      <c r="Q21" s="66">
        <f t="shared" si="3"/>
        <v>0</v>
      </c>
      <c r="R21" s="66">
        <f t="shared" si="5"/>
        <v>0</v>
      </c>
      <c r="S21" s="11"/>
      <c r="T21" s="11"/>
      <c r="U21" s="11"/>
      <c r="V21" s="11"/>
      <c r="W21" s="11"/>
    </row>
    <row r="22" spans="1:23" s="18" customFormat="1" ht="34" customHeight="1" thickBot="1" x14ac:dyDescent="0.25">
      <c r="A22" s="17">
        <v>12</v>
      </c>
      <c r="B22" s="2"/>
      <c r="C22" s="57"/>
      <c r="D22" s="62"/>
      <c r="E22" s="57"/>
      <c r="F22" s="64"/>
      <c r="G22" s="57"/>
      <c r="H22" s="64"/>
      <c r="I22" s="59" t="str">
        <f t="shared" si="1"/>
        <v/>
      </c>
      <c r="J22" s="57"/>
      <c r="K22" s="62"/>
      <c r="L22" s="80" t="str">
        <f t="shared" si="4"/>
        <v/>
      </c>
      <c r="M22" s="73"/>
      <c r="N22" s="19"/>
      <c r="O22" s="20">
        <f t="shared" si="2"/>
        <v>0</v>
      </c>
      <c r="P22" s="21">
        <v>0.25</v>
      </c>
      <c r="Q22" s="66">
        <f t="shared" si="3"/>
        <v>0</v>
      </c>
      <c r="R22" s="66">
        <f t="shared" si="5"/>
        <v>0</v>
      </c>
      <c r="S22" s="11"/>
      <c r="T22" s="11"/>
      <c r="U22" s="11"/>
      <c r="V22" s="11"/>
      <c r="W22" s="11"/>
    </row>
    <row r="23" spans="1:23" ht="28" customHeight="1" thickBot="1" x14ac:dyDescent="0.3">
      <c r="A23" s="44" t="s">
        <v>15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74">
        <f>SUM(L11:L22)</f>
        <v>2.6361111111109494</v>
      </c>
      <c r="M23" s="15"/>
      <c r="P23" s="11"/>
      <c r="Q23" s="67"/>
      <c r="R23" s="68"/>
      <c r="S23" s="11"/>
      <c r="T23" s="11"/>
      <c r="U23" s="11"/>
      <c r="V23" s="11"/>
      <c r="W23" s="11"/>
    </row>
    <row r="24" spans="1:23" x14ac:dyDescent="0.25">
      <c r="E24" s="23">
        <f>IF(((COUNT(E11:E22))+(COUNT(G11:G22))&lt;1),"Nog geen ankerperiode(s) genomen, je moet tenminste eenmaal zes uur voor anker liggen.",)</f>
        <v>0</v>
      </c>
      <c r="M24" s="24">
        <v>1.125</v>
      </c>
    </row>
    <row r="25" spans="1:23" x14ac:dyDescent="0.25">
      <c r="A25" s="11"/>
      <c r="B25" s="11"/>
      <c r="C25" s="11"/>
      <c r="D25" s="11"/>
      <c r="E25" s="22">
        <f>IF(L23&lt;M24,"Nog niet voldoende rusttijd genomen, je moet tenminste 27 uur rusttijd nemen.",)</f>
        <v>0</v>
      </c>
      <c r="F25" s="11"/>
      <c r="G25" s="11"/>
      <c r="H25" s="11"/>
      <c r="I25" s="11"/>
    </row>
    <row r="26" spans="1:23" x14ac:dyDescent="0.25">
      <c r="A26" s="4"/>
      <c r="B26" s="25"/>
    </row>
  </sheetData>
  <sheetProtection algorithmName="SHA-512" hashValue="HnUf6Ce1A0r9273dsBF3NKyh9ITiQfvsjwpK0/+83UWi+Q0UiLBojokkHvPF4sWxuPNCWNwxNzrSAM1fxpII9g==" saltValue="gulmbEzeLd+Z/knyr2toUA==" spinCount="100000" sheet="1" selectLockedCells="1"/>
  <mergeCells count="11">
    <mergeCell ref="A23:K23"/>
    <mergeCell ref="B8:B10"/>
    <mergeCell ref="C8:D9"/>
    <mergeCell ref="E8:F9"/>
    <mergeCell ref="G8:H9"/>
    <mergeCell ref="L8:L9"/>
    <mergeCell ref="J8:K9"/>
    <mergeCell ref="C5:L5"/>
    <mergeCell ref="I8:I9"/>
    <mergeCell ref="E7:I7"/>
    <mergeCell ref="E6:I6"/>
  </mergeCells>
  <phoneticPr fontId="6" type="noConversion"/>
  <dataValidations count="2">
    <dataValidation allowBlank="1" showInputMessage="1" showErrorMessage="1" errorTitle="Verkeerde tijd" error="Je hebt een verkeerde tijd ingevuld. Vul in in de format uu:mm" sqref="D11:D22 I12:I22 K11:K22 H11:H22 F11:F22" xr:uid="{00000000-0002-0000-0000-000000000000}"/>
    <dataValidation type="date" allowBlank="1" showInputMessage="1" showErrorMessage="1" errorTitle="Verkeerde datum" error="De datum moet tussen 3 en 7 oktober 2018 liggen" promptTitle="Typ de datum in" prompt="De datum moet liggen in de periode van 3 oktober t/m 7 oktober 2018" sqref="J11:J22 E11:E22 C11:C22 G11:G22" xr:uid="{00000000-0002-0000-0000-000001000000}">
      <formula1>43376</formula1>
      <formula2>43380</formula2>
    </dataValidation>
  </dataValidations>
  <pageMargins left="0.71" right="0.71" top="0.75000000000000011" bottom="0.75000000000000011" header="0.31" footer="0.31"/>
  <pageSetup paperSize="9" scale="66" orientation="portrait"/>
  <headerFooter>
    <oddHeader>&amp;L&amp;"Lucida Grande,Standaard"&amp;14 200 Myls 'SOLO'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Blad1</vt:lpstr>
      <vt:lpstr>Blad1!Print_Area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Castle</dc:creator>
  <cp:keywords/>
  <dc:description/>
  <cp:lastModifiedBy>Selles, E.H.A. (17123798)</cp:lastModifiedBy>
  <cp:lastPrinted>2011-05-19T10:00:23Z</cp:lastPrinted>
  <dcterms:created xsi:type="dcterms:W3CDTF">2009-07-13T16:30:26Z</dcterms:created>
  <dcterms:modified xsi:type="dcterms:W3CDTF">2018-09-16T13:56:23Z</dcterms:modified>
  <cp:category/>
</cp:coreProperties>
</file>